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540" windowHeight="12510" activeTab="0"/>
  </bookViews>
  <sheets>
    <sheet name="RAP_BAG" sheetId="1" r:id="rId1"/>
  </sheets>
  <definedNames>
    <definedName name="RAP_BAG">'RAP_BAG'!$A$10:$F$44</definedName>
  </definedNames>
  <calcPr fullCalcOnLoad="1"/>
</workbook>
</file>

<file path=xl/sharedStrings.xml><?xml version="1.0" encoding="utf-8"?>
<sst xmlns="http://schemas.openxmlformats.org/spreadsheetml/2006/main" count="51" uniqueCount="51">
  <si>
    <t>Abatere</t>
  </si>
  <si>
    <t>Procent</t>
  </si>
  <si>
    <t>Venituri totale</t>
  </si>
  <si>
    <t>Venituri din exploatare</t>
  </si>
  <si>
    <t>Venituri financiare</t>
  </si>
  <si>
    <t>Venituri extraordinare</t>
  </si>
  <si>
    <t>Cheltuieli cu materii prime materiale</t>
  </si>
  <si>
    <t>Cheltuieli privind consumul de utilitati</t>
  </si>
  <si>
    <t>Cheltuieli cu personalul</t>
  </si>
  <si>
    <t>Alte cheltuieli materiale</t>
  </si>
  <si>
    <t>Cheltuieli privind reparatiile si serv. externe -</t>
  </si>
  <si>
    <t>Cheltuieli cu protocolul si publicitatea</t>
  </si>
  <si>
    <t>Cheltuieli privind transportul si delegatiile</t>
  </si>
  <si>
    <t>Cheltuieli privind prestatiile externe</t>
  </si>
  <si>
    <t>Cheltuieli cu impozitele si taxe</t>
  </si>
  <si>
    <t>Alte cheltuieli din exploatare</t>
  </si>
  <si>
    <t>Cheltuieli financiare</t>
  </si>
  <si>
    <t>Cheltuieli extraordinare</t>
  </si>
  <si>
    <t>Cheltuieli din exploatare</t>
  </si>
  <si>
    <t>Cheltuieli totale</t>
  </si>
  <si>
    <t>Rezultat din exploatare</t>
  </si>
  <si>
    <t>Rezultat financiar</t>
  </si>
  <si>
    <t>Rezultat extraordinar</t>
  </si>
  <si>
    <t>Rezultatul exercitiului</t>
  </si>
  <si>
    <t>Rezultatul exercitiului.</t>
  </si>
  <si>
    <t xml:space="preserve">Denumire </t>
  </si>
  <si>
    <t>Rand</t>
  </si>
  <si>
    <t>Planificat</t>
  </si>
  <si>
    <t>Realizat</t>
  </si>
  <si>
    <t>Contabil sef</t>
  </si>
  <si>
    <t>ec. Iatan Simona</t>
  </si>
  <si>
    <t>Venituri din vanzarea stocurilor</t>
  </si>
  <si>
    <t>Venituri din activitatea de inchiriere</t>
  </si>
  <si>
    <t>Venituri din refacturare utilitati</t>
  </si>
  <si>
    <t>Venituri din vanzarea utilajelor</t>
  </si>
  <si>
    <t>Alte venituri din exploatare</t>
  </si>
  <si>
    <t>Cheltuieli cu refacturare utilitati</t>
  </si>
  <si>
    <t>Impozit minim pe profit</t>
  </si>
  <si>
    <t>S.C. MECANICA CODLEA S.A.</t>
  </si>
  <si>
    <t>Str. Rampei, nr.1, cod postal 505100 – Codlea, Brasov</t>
  </si>
  <si>
    <t>www.mecod.ro, telefon 0268254200, fax 0268254190</t>
  </si>
  <si>
    <t>Capital social 12.366.812,50 lei, Cont IBAN RO33 RNCB 0054 0094 0172 0001 – BCR Codlea</t>
  </si>
  <si>
    <t>Cod de Inregistrare Fiscala RO1122928, Nr. Inreg. Registrul Comertului: J08/37/04.02.1991</t>
  </si>
  <si>
    <t>%</t>
  </si>
  <si>
    <t>lei</t>
  </si>
  <si>
    <t>Director general</t>
  </si>
  <si>
    <t>sing. Ursu Nicolae</t>
  </si>
  <si>
    <t>Cheltuieli cu provizioanele</t>
  </si>
  <si>
    <t xml:space="preserve">                                          Realizarile bugetului pe anul 2011</t>
  </si>
  <si>
    <t>Venituri din anularea provizioanelor</t>
  </si>
  <si>
    <t>Cheltuieli cu ajustarile pentru depreciere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</si>
</sst>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3.5"/>
      <name val="MS Sans 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>
      <alignment/>
    </xf>
    <xf numFmtId="0" fontId="1" fillId="0" borderId="1" xfId="0" applyNumberFormat="1" applyFont="1" applyBorder="1" applyAlignment="1" quotePrefix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2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1" xfId="0" applyNumberFormat="1" applyFon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1" xfId="0" applyNumberFormat="1" applyFont="1" applyBorder="1" applyAlignment="1" quotePrefix="1">
      <alignment/>
    </xf>
    <xf numFmtId="0" fontId="1" fillId="0" borderId="10" xfId="0" applyNumberFormat="1" applyFont="1" applyBorder="1" applyAlignment="1" quotePrefix="1">
      <alignment/>
    </xf>
    <xf numFmtId="0" fontId="1" fillId="0" borderId="1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 quotePrefix="1">
      <alignment/>
    </xf>
    <xf numFmtId="0" fontId="1" fillId="0" borderId="12" xfId="0" applyNumberFormat="1" applyFont="1" applyBorder="1" applyAlignment="1" quotePrefix="1">
      <alignment horizontal="center"/>
    </xf>
    <xf numFmtId="0" fontId="1" fillId="0" borderId="7" xfId="0" applyNumberFormat="1" applyFont="1" applyBorder="1" applyAlignment="1" quotePrefix="1">
      <alignment horizontal="center"/>
    </xf>
    <xf numFmtId="4" fontId="1" fillId="0" borderId="10" xfId="0" applyNumberFormat="1" applyFont="1" applyBorder="1" applyAlignment="1" quotePrefix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od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7">
      <selection activeCell="A27" sqref="A27"/>
    </sheetView>
  </sheetViews>
  <sheetFormatPr defaultColWidth="9.140625" defaultRowHeight="12.75"/>
  <cols>
    <col min="1" max="1" width="36.57421875" style="0" customWidth="1"/>
    <col min="2" max="2" width="5.421875" style="1" customWidth="1"/>
    <col min="3" max="3" width="11.8515625" style="0" customWidth="1"/>
    <col min="4" max="4" width="12.28125" style="0" customWidth="1"/>
    <col min="5" max="5" width="11.7109375" style="0" customWidth="1"/>
    <col min="6" max="6" width="10.00390625" style="0" customWidth="1"/>
  </cols>
  <sheetData>
    <row r="1" spans="1:6" ht="23.25">
      <c r="A1" s="17"/>
      <c r="B1" s="7"/>
      <c r="C1" s="18" t="s">
        <v>38</v>
      </c>
      <c r="D1" s="7"/>
      <c r="E1" s="19"/>
      <c r="F1" s="8"/>
    </row>
    <row r="2" spans="1:6" ht="15.75">
      <c r="A2" s="20"/>
      <c r="B2" s="9"/>
      <c r="C2" s="14" t="s">
        <v>39</v>
      </c>
      <c r="D2" s="9"/>
      <c r="E2" s="13"/>
      <c r="F2" s="10"/>
    </row>
    <row r="3" spans="1:6" ht="12.75">
      <c r="A3" s="20"/>
      <c r="B3" s="9"/>
      <c r="C3" s="15" t="s">
        <v>40</v>
      </c>
      <c r="D3" s="9"/>
      <c r="E3" s="13"/>
      <c r="F3" s="10"/>
    </row>
    <row r="4" spans="1:6" ht="12.75">
      <c r="A4" s="20"/>
      <c r="B4" s="9"/>
      <c r="C4" s="16" t="s">
        <v>41</v>
      </c>
      <c r="D4" s="9"/>
      <c r="E4" s="13"/>
      <c r="F4" s="10"/>
    </row>
    <row r="5" spans="1:6" ht="13.5" thickBot="1">
      <c r="A5" s="21"/>
      <c r="B5" s="11"/>
      <c r="C5" s="22" t="s">
        <v>42</v>
      </c>
      <c r="D5" s="11"/>
      <c r="E5" s="23"/>
      <c r="F5" s="12"/>
    </row>
    <row r="7" ht="19.5">
      <c r="A7" s="36" t="s">
        <v>48</v>
      </c>
    </row>
    <row r="9" ht="13.5" thickBot="1"/>
    <row r="10" spans="1:6" ht="12.75">
      <c r="A10" s="29" t="s">
        <v>25</v>
      </c>
      <c r="B10" s="29" t="s">
        <v>26</v>
      </c>
      <c r="C10" s="29" t="s">
        <v>27</v>
      </c>
      <c r="D10" s="29" t="s">
        <v>28</v>
      </c>
      <c r="E10" s="34" t="s">
        <v>0</v>
      </c>
      <c r="F10" s="33" t="s">
        <v>1</v>
      </c>
    </row>
    <row r="11" spans="1:6" ht="13.5" thickBot="1">
      <c r="A11" s="30"/>
      <c r="B11" s="30"/>
      <c r="C11" s="30">
        <v>2011</v>
      </c>
      <c r="D11" s="30">
        <v>2011</v>
      </c>
      <c r="E11" s="30" t="s">
        <v>44</v>
      </c>
      <c r="F11" s="28" t="s">
        <v>43</v>
      </c>
    </row>
    <row r="12" spans="1:6" ht="12.75">
      <c r="A12" s="27" t="s">
        <v>2</v>
      </c>
      <c r="B12" s="31">
        <v>1</v>
      </c>
      <c r="C12" s="32">
        <f>SUM(C13+C20+C21)</f>
        <v>2321500</v>
      </c>
      <c r="D12" s="32">
        <f>SUM(D13+D20+D21)</f>
        <v>3738845.9699999997</v>
      </c>
      <c r="E12" s="32">
        <f>SUM(D12-C12)</f>
        <v>1417345.9699999997</v>
      </c>
      <c r="F12" s="35">
        <f>SUM(D12/C12%)</f>
        <v>161.05302476846865</v>
      </c>
    </row>
    <row r="13" spans="1:6" ht="12.75">
      <c r="A13" s="6" t="s">
        <v>3</v>
      </c>
      <c r="B13" s="2">
        <v>2</v>
      </c>
      <c r="C13" s="24">
        <f>SUM(C14:C19)</f>
        <v>2282500</v>
      </c>
      <c r="D13" s="24">
        <f>SUM(D14:D19)</f>
        <v>3660994.46</v>
      </c>
      <c r="E13" s="24">
        <f aca="true" t="shared" si="0" ref="E13:E44">SUM(D13-C13)</f>
        <v>1378494.46</v>
      </c>
      <c r="F13" s="35">
        <f aca="true" t="shared" si="1" ref="F13:F44">SUM(D13/C13%)</f>
        <v>160.39406177437021</v>
      </c>
    </row>
    <row r="14" spans="1:6" ht="12.75">
      <c r="A14" s="3" t="s">
        <v>31</v>
      </c>
      <c r="B14" s="4">
        <v>3</v>
      </c>
      <c r="C14" s="25">
        <v>3600</v>
      </c>
      <c r="D14" s="25">
        <v>65262.69</v>
      </c>
      <c r="E14" s="26">
        <f t="shared" si="0"/>
        <v>61662.69</v>
      </c>
      <c r="F14" s="35">
        <f t="shared" si="1"/>
        <v>1812.8525</v>
      </c>
    </row>
    <row r="15" spans="1:6" ht="12.75">
      <c r="A15" s="3" t="s">
        <v>32</v>
      </c>
      <c r="B15" s="4">
        <v>4</v>
      </c>
      <c r="C15" s="25">
        <v>1278900</v>
      </c>
      <c r="D15" s="25">
        <v>1367431.72</v>
      </c>
      <c r="E15" s="26">
        <f t="shared" si="0"/>
        <v>88531.71999999997</v>
      </c>
      <c r="F15" s="35">
        <f t="shared" si="1"/>
        <v>106.92248963953398</v>
      </c>
    </row>
    <row r="16" spans="1:6" ht="12.75">
      <c r="A16" s="5" t="s">
        <v>33</v>
      </c>
      <c r="B16" s="4">
        <v>5</v>
      </c>
      <c r="C16" s="25">
        <v>860000</v>
      </c>
      <c r="D16" s="25">
        <v>990685</v>
      </c>
      <c r="E16" s="26">
        <f t="shared" si="0"/>
        <v>130685</v>
      </c>
      <c r="F16" s="35">
        <f t="shared" si="1"/>
        <v>115.19593023255814</v>
      </c>
    </row>
    <row r="17" spans="1:6" ht="12.75">
      <c r="A17" s="5" t="s">
        <v>34</v>
      </c>
      <c r="B17" s="4">
        <v>6</v>
      </c>
      <c r="C17" s="25">
        <v>140000</v>
      </c>
      <c r="D17" s="25">
        <v>597487</v>
      </c>
      <c r="E17" s="26">
        <f t="shared" si="0"/>
        <v>457487</v>
      </c>
      <c r="F17" s="35">
        <f t="shared" si="1"/>
        <v>426.7764285714286</v>
      </c>
    </row>
    <row r="18" spans="1:6" ht="12.75">
      <c r="A18" s="5" t="s">
        <v>49</v>
      </c>
      <c r="B18" s="4">
        <v>7</v>
      </c>
      <c r="C18" s="25">
        <v>0</v>
      </c>
      <c r="D18" s="25">
        <v>238948.38</v>
      </c>
      <c r="E18" s="26">
        <f t="shared" si="0"/>
        <v>238948.38</v>
      </c>
      <c r="F18" s="35"/>
    </row>
    <row r="19" spans="1:6" ht="12.75">
      <c r="A19" s="5" t="s">
        <v>35</v>
      </c>
      <c r="B19" s="4">
        <v>8</v>
      </c>
      <c r="C19" s="25">
        <v>0</v>
      </c>
      <c r="D19" s="25">
        <v>401179.67</v>
      </c>
      <c r="E19" s="26">
        <f t="shared" si="0"/>
        <v>401179.67</v>
      </c>
      <c r="F19" s="35"/>
    </row>
    <row r="20" spans="1:6" ht="12.75">
      <c r="A20" s="6" t="s">
        <v>4</v>
      </c>
      <c r="B20" s="2">
        <v>9</v>
      </c>
      <c r="C20" s="24">
        <v>39000</v>
      </c>
      <c r="D20" s="24">
        <v>77851.51</v>
      </c>
      <c r="E20" s="24">
        <f t="shared" si="0"/>
        <v>38851.509999999995</v>
      </c>
      <c r="F20" s="35">
        <f t="shared" si="1"/>
        <v>199.61925641025638</v>
      </c>
    </row>
    <row r="21" spans="1:6" ht="12.75">
      <c r="A21" s="6" t="s">
        <v>5</v>
      </c>
      <c r="B21" s="2">
        <v>10</v>
      </c>
      <c r="C21" s="24">
        <v>0</v>
      </c>
      <c r="D21" s="24">
        <v>0</v>
      </c>
      <c r="E21" s="24">
        <f t="shared" si="0"/>
        <v>0</v>
      </c>
      <c r="F21" s="35"/>
    </row>
    <row r="22" spans="1:6" ht="12.75">
      <c r="A22" s="3" t="s">
        <v>6</v>
      </c>
      <c r="B22" s="4">
        <v>11</v>
      </c>
      <c r="C22" s="25">
        <v>0</v>
      </c>
      <c r="D22" s="25">
        <v>724</v>
      </c>
      <c r="E22" s="26">
        <f t="shared" si="0"/>
        <v>724</v>
      </c>
      <c r="F22" s="35"/>
    </row>
    <row r="23" spans="1:6" ht="12.75">
      <c r="A23" s="3" t="s">
        <v>7</v>
      </c>
      <c r="B23" s="4">
        <v>12</v>
      </c>
      <c r="C23" s="25">
        <v>21000</v>
      </c>
      <c r="D23" s="25">
        <v>78917</v>
      </c>
      <c r="E23" s="26">
        <f t="shared" si="0"/>
        <v>57917</v>
      </c>
      <c r="F23" s="35">
        <f t="shared" si="1"/>
        <v>375.7952380952381</v>
      </c>
    </row>
    <row r="24" spans="1:6" ht="12.75">
      <c r="A24" s="3" t="s">
        <v>8</v>
      </c>
      <c r="B24" s="4">
        <v>13</v>
      </c>
      <c r="C24" s="25">
        <v>356300</v>
      </c>
      <c r="D24" s="25">
        <v>385717</v>
      </c>
      <c r="E24" s="26">
        <f t="shared" si="0"/>
        <v>29417</v>
      </c>
      <c r="F24" s="35">
        <f t="shared" si="1"/>
        <v>108.25624473758069</v>
      </c>
    </row>
    <row r="25" spans="1:6" ht="12.75">
      <c r="A25" s="3" t="s">
        <v>9</v>
      </c>
      <c r="B25" s="4">
        <v>14</v>
      </c>
      <c r="C25" s="25">
        <v>3600</v>
      </c>
      <c r="D25" s="25">
        <v>169403</v>
      </c>
      <c r="E25" s="26">
        <f t="shared" si="0"/>
        <v>165803</v>
      </c>
      <c r="F25" s="35">
        <f t="shared" si="1"/>
        <v>4705.638888888889</v>
      </c>
    </row>
    <row r="26" spans="1:6" ht="12.75">
      <c r="A26" s="5" t="s">
        <v>50</v>
      </c>
      <c r="B26" s="4">
        <v>15</v>
      </c>
      <c r="C26" s="25">
        <v>201900</v>
      </c>
      <c r="D26" s="25">
        <v>245736</v>
      </c>
      <c r="E26" s="26">
        <f t="shared" si="0"/>
        <v>43836</v>
      </c>
      <c r="F26" s="35">
        <f t="shared" si="1"/>
        <v>121.71173848439821</v>
      </c>
    </row>
    <row r="27" spans="1:6" ht="12.75">
      <c r="A27" s="5" t="s">
        <v>47</v>
      </c>
      <c r="B27" s="4">
        <v>16</v>
      </c>
      <c r="C27" s="25">
        <v>0</v>
      </c>
      <c r="D27" s="25">
        <v>370957</v>
      </c>
      <c r="E27" s="26">
        <f t="shared" si="0"/>
        <v>370957</v>
      </c>
      <c r="F27" s="35"/>
    </row>
    <row r="28" spans="1:6" ht="12.75">
      <c r="A28" s="3" t="s">
        <v>10</v>
      </c>
      <c r="B28" s="4">
        <v>16</v>
      </c>
      <c r="C28" s="25">
        <v>241100</v>
      </c>
      <c r="D28" s="25">
        <v>204674</v>
      </c>
      <c r="E28" s="26">
        <f t="shared" si="0"/>
        <v>-36426</v>
      </c>
      <c r="F28" s="35">
        <f t="shared" si="1"/>
        <v>84.89174616341766</v>
      </c>
    </row>
    <row r="29" spans="1:6" ht="12.75">
      <c r="A29" s="3" t="s">
        <v>11</v>
      </c>
      <c r="B29" s="4">
        <v>17</v>
      </c>
      <c r="C29" s="25">
        <v>4800</v>
      </c>
      <c r="D29" s="25">
        <v>5526</v>
      </c>
      <c r="E29" s="26">
        <f t="shared" si="0"/>
        <v>726</v>
      </c>
      <c r="F29" s="35">
        <f t="shared" si="1"/>
        <v>115.125</v>
      </c>
    </row>
    <row r="30" spans="1:6" ht="12.75">
      <c r="A30" s="3" t="s">
        <v>12</v>
      </c>
      <c r="B30" s="4">
        <v>18</v>
      </c>
      <c r="C30" s="25">
        <v>9600</v>
      </c>
      <c r="D30" s="25">
        <v>10382</v>
      </c>
      <c r="E30" s="26">
        <f t="shared" si="0"/>
        <v>782</v>
      </c>
      <c r="F30" s="35">
        <f t="shared" si="1"/>
        <v>108.14583333333333</v>
      </c>
    </row>
    <row r="31" spans="1:6" ht="12.75">
      <c r="A31" s="3" t="s">
        <v>13</v>
      </c>
      <c r="B31" s="4">
        <v>19</v>
      </c>
      <c r="C31" s="25">
        <v>250000</v>
      </c>
      <c r="D31" s="25">
        <v>262850</v>
      </c>
      <c r="E31" s="26">
        <f t="shared" si="0"/>
        <v>12850</v>
      </c>
      <c r="F31" s="35">
        <f t="shared" si="1"/>
        <v>105.14</v>
      </c>
    </row>
    <row r="32" spans="1:6" ht="12.75">
      <c r="A32" s="3" t="s">
        <v>14</v>
      </c>
      <c r="B32" s="4">
        <v>20</v>
      </c>
      <c r="C32" s="25">
        <v>112000</v>
      </c>
      <c r="D32" s="25">
        <v>105531</v>
      </c>
      <c r="E32" s="26">
        <f t="shared" si="0"/>
        <v>-6469</v>
      </c>
      <c r="F32" s="35">
        <f t="shared" si="1"/>
        <v>94.22410714285714</v>
      </c>
    </row>
    <row r="33" spans="1:6" ht="12.75">
      <c r="A33" s="5" t="s">
        <v>36</v>
      </c>
      <c r="B33" s="4">
        <v>21</v>
      </c>
      <c r="C33" s="25">
        <v>860000</v>
      </c>
      <c r="D33" s="25">
        <v>1094147</v>
      </c>
      <c r="E33" s="26">
        <f t="shared" si="0"/>
        <v>234147</v>
      </c>
      <c r="F33" s="35">
        <f t="shared" si="1"/>
        <v>127.22639534883722</v>
      </c>
    </row>
    <row r="34" spans="1:6" ht="12.75">
      <c r="A34" s="3" t="s">
        <v>15</v>
      </c>
      <c r="B34" s="4">
        <v>22</v>
      </c>
      <c r="C34" s="25">
        <v>6000</v>
      </c>
      <c r="D34" s="25">
        <v>12206.17</v>
      </c>
      <c r="E34" s="26">
        <f t="shared" si="0"/>
        <v>6206.17</v>
      </c>
      <c r="F34" s="35">
        <f t="shared" si="1"/>
        <v>203.43616666666668</v>
      </c>
    </row>
    <row r="35" spans="1:6" ht="12.75">
      <c r="A35" s="6" t="s">
        <v>16</v>
      </c>
      <c r="B35" s="2">
        <v>23</v>
      </c>
      <c r="C35" s="24">
        <v>2400</v>
      </c>
      <c r="D35" s="24">
        <v>3447</v>
      </c>
      <c r="E35" s="24">
        <f t="shared" si="0"/>
        <v>1047</v>
      </c>
      <c r="F35" s="35"/>
    </row>
    <row r="36" spans="1:6" ht="12.75">
      <c r="A36" s="6" t="s">
        <v>17</v>
      </c>
      <c r="B36" s="2">
        <v>24</v>
      </c>
      <c r="C36" s="24">
        <v>0</v>
      </c>
      <c r="D36" s="24">
        <v>0</v>
      </c>
      <c r="E36" s="24">
        <f t="shared" si="0"/>
        <v>0</v>
      </c>
      <c r="F36" s="35"/>
    </row>
    <row r="37" spans="1:6" ht="12.75">
      <c r="A37" s="6" t="s">
        <v>18</v>
      </c>
      <c r="B37" s="2">
        <v>25</v>
      </c>
      <c r="C37" s="24">
        <f>SUM(C22:C34)</f>
        <v>2066300</v>
      </c>
      <c r="D37" s="24">
        <f>SUM(D22:D34)</f>
        <v>2946770.17</v>
      </c>
      <c r="E37" s="24">
        <f t="shared" si="0"/>
        <v>880470.1699999999</v>
      </c>
      <c r="F37" s="35">
        <f t="shared" si="1"/>
        <v>142.6109553307845</v>
      </c>
    </row>
    <row r="38" spans="1:6" ht="12.75">
      <c r="A38" s="6" t="s">
        <v>19</v>
      </c>
      <c r="B38" s="2">
        <v>26</v>
      </c>
      <c r="C38" s="24">
        <f>SUM(C35:C37)</f>
        <v>2068700</v>
      </c>
      <c r="D38" s="24">
        <f>SUM(D35:D37)</f>
        <v>2950217.17</v>
      </c>
      <c r="E38" s="24">
        <f t="shared" si="0"/>
        <v>881517.1699999999</v>
      </c>
      <c r="F38" s="35">
        <f t="shared" si="1"/>
        <v>142.6121317735776</v>
      </c>
    </row>
    <row r="39" spans="1:6" ht="12.75">
      <c r="A39" s="6" t="s">
        <v>20</v>
      </c>
      <c r="B39" s="2">
        <v>27</v>
      </c>
      <c r="C39" s="24">
        <f>SUM(C13-C37)</f>
        <v>216200</v>
      </c>
      <c r="D39" s="24">
        <f>SUM(D13-D37)</f>
        <v>714224.29</v>
      </c>
      <c r="E39" s="24">
        <f t="shared" si="0"/>
        <v>498024.29000000004</v>
      </c>
      <c r="F39" s="35">
        <f t="shared" si="1"/>
        <v>330.3535106382979</v>
      </c>
    </row>
    <row r="40" spans="1:6" ht="12.75">
      <c r="A40" s="6" t="s">
        <v>21</v>
      </c>
      <c r="B40" s="2">
        <v>28</v>
      </c>
      <c r="C40" s="24">
        <f>SUM(C20-C35)</f>
        <v>36600</v>
      </c>
      <c r="D40" s="24">
        <f>SUM(D20-D35)</f>
        <v>74404.51</v>
      </c>
      <c r="E40" s="24">
        <f t="shared" si="0"/>
        <v>37804.509999999995</v>
      </c>
      <c r="F40" s="35">
        <f t="shared" si="1"/>
        <v>203.29101092896173</v>
      </c>
    </row>
    <row r="41" spans="1:6" ht="12.75">
      <c r="A41" s="6" t="s">
        <v>22</v>
      </c>
      <c r="B41" s="2">
        <v>29</v>
      </c>
      <c r="C41" s="24">
        <f>SUM(C21-C36)</f>
        <v>0</v>
      </c>
      <c r="D41" s="24">
        <v>0</v>
      </c>
      <c r="E41" s="24">
        <f t="shared" si="0"/>
        <v>0</v>
      </c>
      <c r="F41" s="35"/>
    </row>
    <row r="42" spans="1:6" ht="12.75">
      <c r="A42" s="6" t="s">
        <v>23</v>
      </c>
      <c r="B42" s="2">
        <v>30</v>
      </c>
      <c r="C42" s="24">
        <f>SUM(C39:C41)</f>
        <v>252800</v>
      </c>
      <c r="D42" s="24">
        <f>SUM(D39:D41)</f>
        <v>788628.8</v>
      </c>
      <c r="E42" s="24">
        <f t="shared" si="0"/>
        <v>535828.8</v>
      </c>
      <c r="F42" s="35">
        <f t="shared" si="1"/>
        <v>311.95759493670886</v>
      </c>
    </row>
    <row r="43" spans="1:6" ht="12.75">
      <c r="A43" s="5" t="s">
        <v>37</v>
      </c>
      <c r="B43" s="4">
        <v>32</v>
      </c>
      <c r="C43" s="25">
        <v>0</v>
      </c>
      <c r="D43" s="25">
        <v>0</v>
      </c>
      <c r="E43" s="24">
        <f t="shared" si="0"/>
        <v>0</v>
      </c>
      <c r="F43" s="35"/>
    </row>
    <row r="44" spans="1:6" ht="12.75">
      <c r="A44" s="6" t="s">
        <v>24</v>
      </c>
      <c r="B44" s="2">
        <v>33</v>
      </c>
      <c r="C44" s="24">
        <f>SUM(C42-C43)</f>
        <v>252800</v>
      </c>
      <c r="D44" s="24">
        <f>SUM(D42-D43)</f>
        <v>788628.8</v>
      </c>
      <c r="E44" s="24">
        <f t="shared" si="0"/>
        <v>535828.8</v>
      </c>
      <c r="F44" s="35">
        <f t="shared" si="1"/>
        <v>311.95759493670886</v>
      </c>
    </row>
    <row r="48" spans="1:4" ht="12.75">
      <c r="A48" t="s">
        <v>45</v>
      </c>
      <c r="D48" t="s">
        <v>29</v>
      </c>
    </row>
    <row r="49" spans="1:4" ht="12.75">
      <c r="A49" t="s">
        <v>46</v>
      </c>
      <c r="D49" t="s">
        <v>30</v>
      </c>
    </row>
  </sheetData>
  <hyperlinks>
    <hyperlink ref="C3" r:id="rId1" display="http://www.mecod.ro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</cp:lastModifiedBy>
  <cp:lastPrinted>2012-02-02T07:08:47Z</cp:lastPrinted>
  <dcterms:created xsi:type="dcterms:W3CDTF">2008-09-16T07:40:01Z</dcterms:created>
  <dcterms:modified xsi:type="dcterms:W3CDTF">2012-02-17T07:23:42Z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